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784 ПИР Липецкая-Мусоргского НВ и НК\КД СКС-2784\Приложение 1 Проект договора\"/>
    </mc:Choice>
  </mc:AlternateContent>
  <bookViews>
    <workbookView xWindow="0" yWindow="0" windowWidth="16380" windowHeight="8190" tabRatio="500"/>
  </bookViews>
  <sheets>
    <sheet name="3.3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0" i="1" l="1"/>
  <c r="K19" i="1"/>
  <c r="K18" i="1"/>
  <c r="J20" i="1"/>
  <c r="J19" i="1"/>
  <c r="J18" i="1"/>
  <c r="I19" i="1"/>
  <c r="I18" i="1"/>
  <c r="I20" i="1" l="1"/>
  <c r="L20" i="1" l="1"/>
  <c r="L19" i="1"/>
  <c r="L18" i="1"/>
  <c r="K21" i="1" l="1"/>
  <c r="I21" i="1"/>
  <c r="J21" i="1"/>
  <c r="L21" i="1" l="1"/>
  <c r="L23" i="1" s="1"/>
  <c r="I23" i="1"/>
  <c r="G21" i="1"/>
  <c r="G22" i="1" s="1"/>
  <c r="G23" i="1" s="1"/>
  <c r="J23" i="1"/>
</calcChain>
</file>

<file path=xl/sharedStrings.xml><?xml version="1.0" encoding="utf-8"?>
<sst xmlns="http://schemas.openxmlformats.org/spreadsheetml/2006/main" count="25" uniqueCount="25">
  <si>
    <t>Приложение №3</t>
  </si>
  <si>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</si>
  <si>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</si>
  <si>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</si>
  <si>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</si>
  <si>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</si>
  <si>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</si>
  <si>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</si>
  <si>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</si>
  <si>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</si>
  <si>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</si>
  <si>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</si>
  <si>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</si>
  <si>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</si>
  <si>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</si>
  <si>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</si>
  <si>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</si>
  <si>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</si>
  <si>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</si>
  <si>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</si>
  <si>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</si>
  <si>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</si>
  <si>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ООО ЭКОС</t>
  </si>
  <si>
    <t>Расчет стоимости проектных работ  № СКС-2023-ХВ-ИП-6.1.19.1-4</t>
  </si>
  <si>
    <t>Водоснабжение объекта капитального строительства: «Многофункциональный жилой комплекс переменной этажности со встроенно-пристроенными помещениями, подземными/надземными стоянками, расположенный в границах улиц: Липецкая/Мусоргского в г. Самара»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</si>
</sst>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7"/>
  <sheetViews>
    <sheetView tabSelected="1" zoomScaleNormal="100" workbookViewId="0">
      <selection activeCell="M4" sqref="M4"/>
    </sheetView>
  </sheetViews>
  <sheetFormatPr defaultColWidth="9.140625" defaultRowHeight="15" x14ac:dyDescent="0.2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0" width="20.7109375" style="2" hidden="1" customWidth="1"/>
    <col min="11" max="11" width="21.42578125" style="2" hidden="1" customWidth="1"/>
    <col min="12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 x14ac:dyDescent="0.2">
      <c r="F1" s="4"/>
      <c r="G1" s="5" t="s">
        <v>0</v>
      </c>
      <c r="H1" s="4"/>
      <c r="I1" s="2"/>
      <c r="J1" s="2"/>
      <c r="K1" s="2"/>
      <c r="L1" s="2"/>
      <c r="M1" s="2"/>
    </row>
    <row r="2" spans="1:13" s="3" customFormat="1" ht="12.75" x14ac:dyDescent="0.2">
      <c r="E2" s="4"/>
      <c r="F2" s="29" t="s">
        <v>1</v>
      </c>
      <c r="G2" s="29"/>
      <c r="H2" s="4"/>
      <c r="I2" s="2"/>
      <c r="J2" s="2"/>
      <c r="K2" s="2"/>
      <c r="L2" s="2"/>
      <c r="M2" s="2"/>
    </row>
    <row r="3" spans="1:13" s="3" customFormat="1" ht="18.75" customHeight="1" x14ac:dyDescent="0.2">
      <c r="F3" s="4"/>
      <c r="G3" s="5" t="s">
        <v>2</v>
      </c>
      <c r="H3" s="4"/>
      <c r="I3" s="2"/>
      <c r="J3" s="2"/>
      <c r="K3" s="2"/>
      <c r="L3" s="2"/>
      <c r="M3" s="2"/>
    </row>
    <row r="4" spans="1:13" s="3" customFormat="1" ht="12.75" x14ac:dyDescent="0.2">
      <c r="I4" s="2"/>
      <c r="J4" s="2"/>
      <c r="K4" s="2"/>
      <c r="L4" s="2"/>
      <c r="M4" s="2"/>
    </row>
    <row r="5" spans="1:13" s="3" customFormat="1" ht="12.75" x14ac:dyDescent="0.2">
      <c r="I5" s="2"/>
      <c r="J5" s="2"/>
      <c r="K5" s="2"/>
      <c r="L5" s="2"/>
      <c r="M5" s="2"/>
    </row>
    <row r="6" spans="1:13" s="6" customFormat="1" ht="12.75" x14ac:dyDescent="0.2">
      <c r="A6" s="6" t="s">
        <v>3</v>
      </c>
      <c r="F6" s="6" t="s">
        <v>4</v>
      </c>
      <c r="I6" s="7"/>
      <c r="J6" s="7"/>
      <c r="K6" s="7"/>
      <c r="L6" s="7"/>
      <c r="M6" s="7"/>
    </row>
    <row r="7" spans="1:13" s="6" customFormat="1" ht="16.5" customHeight="1" x14ac:dyDescent="0.2">
      <c r="F7" s="6" t="s">
        <v>5</v>
      </c>
      <c r="I7" s="7"/>
      <c r="J7" s="7"/>
      <c r="K7" s="7"/>
      <c r="L7" s="7"/>
      <c r="M7" s="7"/>
    </row>
    <row r="8" spans="1:13" s="6" customFormat="1" ht="12.75" x14ac:dyDescent="0.2">
      <c r="F8" s="6" t="s">
        <v>6</v>
      </c>
      <c r="I8" s="7"/>
      <c r="J8" s="7"/>
      <c r="K8" s="7"/>
      <c r="L8" s="7"/>
      <c r="M8" s="7"/>
    </row>
    <row r="9" spans="1:13" s="6" customFormat="1" ht="16.5" customHeight="1" x14ac:dyDescent="0.2">
      <c r="A9" s="6" t="s">
        <v>7</v>
      </c>
      <c r="F9" s="6" t="s">
        <v>8</v>
      </c>
      <c r="I9" s="7"/>
      <c r="J9" s="7"/>
      <c r="K9" s="7"/>
      <c r="L9" s="7"/>
      <c r="M9" s="7"/>
    </row>
    <row r="10" spans="1:13" s="3" customFormat="1" ht="12" customHeight="1" x14ac:dyDescent="0.2">
      <c r="I10" s="2"/>
      <c r="J10" s="2"/>
      <c r="K10" s="2"/>
      <c r="L10" s="2"/>
    </row>
    <row r="11" spans="1:13" s="3" customFormat="1" ht="12" customHeight="1" x14ac:dyDescent="0.2">
      <c r="I11" s="2"/>
      <c r="J11" s="2"/>
      <c r="K11" s="2"/>
      <c r="L11" s="2"/>
    </row>
    <row r="12" spans="1:13" s="3" customFormat="1" ht="12.75" x14ac:dyDescent="0.2">
      <c r="I12" s="2"/>
      <c r="J12" s="2"/>
      <c r="K12" s="2"/>
      <c r="L12" s="2"/>
    </row>
    <row r="13" spans="1:13" s="9" customFormat="1" ht="15.75" x14ac:dyDescent="0.25">
      <c r="A13" s="30" t="s">
        <v>23</v>
      </c>
      <c r="B13" s="30"/>
      <c r="C13" s="30"/>
      <c r="D13" s="30"/>
      <c r="E13" s="30"/>
      <c r="F13" s="30"/>
      <c r="G13" s="30"/>
      <c r="H13" s="8"/>
      <c r="I13" s="2"/>
      <c r="J13" s="2"/>
      <c r="K13" s="2"/>
      <c r="L13" s="2"/>
    </row>
    <row r="14" spans="1:13" s="9" customFormat="1" ht="69.75" customHeight="1" x14ac:dyDescent="0.25">
      <c r="A14" s="31" t="s">
        <v>24</v>
      </c>
      <c r="B14" s="31"/>
      <c r="C14" s="31"/>
      <c r="D14" s="31"/>
      <c r="E14" s="31"/>
      <c r="F14" s="31"/>
      <c r="G14" s="31"/>
      <c r="H14" s="8"/>
      <c r="I14" s="2"/>
      <c r="J14" s="2"/>
      <c r="K14" s="2"/>
      <c r="L14" s="2"/>
    </row>
    <row r="15" spans="1:13" s="9" customFormat="1" ht="15.75" x14ac:dyDescent="0.25">
      <c r="A15" s="10"/>
      <c r="B15" s="10"/>
      <c r="C15" s="10"/>
      <c r="D15" s="10"/>
      <c r="E15" s="10"/>
      <c r="F15" s="10"/>
      <c r="G15" s="10"/>
      <c r="H15" s="8"/>
      <c r="I15" s="2"/>
      <c r="J15" s="2"/>
      <c r="K15" s="2"/>
      <c r="L15" s="2"/>
    </row>
    <row r="16" spans="1:13" s="9" customFormat="1" ht="14.25" customHeight="1" x14ac:dyDescent="0.25">
      <c r="I16" s="2"/>
      <c r="J16" s="2"/>
      <c r="K16" s="2"/>
      <c r="L16" s="2"/>
    </row>
    <row r="17" spans="1:14" s="13" customFormat="1" ht="31.5" customHeight="1" x14ac:dyDescent="0.25">
      <c r="A17" s="11" t="s">
        <v>9</v>
      </c>
      <c r="B17" s="32" t="s">
        <v>10</v>
      </c>
      <c r="C17" s="32"/>
      <c r="D17" s="32"/>
      <c r="E17" s="32"/>
      <c r="F17" s="32"/>
      <c r="G17" s="12" t="s">
        <v>11</v>
      </c>
      <c r="I17" s="14" t="s">
        <v>22</v>
      </c>
      <c r="J17" s="14" t="s">
        <v>20</v>
      </c>
      <c r="K17" s="13" t="s">
        <v>21</v>
      </c>
      <c r="L17" s="14" t="s">
        <v>12</v>
      </c>
      <c r="M17" s="14"/>
    </row>
    <row r="18" spans="1:14" s="3" customFormat="1" ht="27" customHeight="1" x14ac:dyDescent="0.2">
      <c r="A18" s="15">
        <v>1</v>
      </c>
      <c r="B18" s="26" t="s">
        <v>13</v>
      </c>
      <c r="C18" s="26"/>
      <c r="D18" s="26"/>
      <c r="E18" s="26"/>
      <c r="F18" s="26"/>
      <c r="G18" s="16"/>
      <c r="I18" s="17">
        <f>1300000/1.2</f>
        <v>1083333.3333333335</v>
      </c>
      <c r="J18" s="17">
        <f>750000/1.2</f>
        <v>625000</v>
      </c>
      <c r="K18" s="17">
        <f>3300000*0.25</f>
        <v>825000</v>
      </c>
      <c r="L18" s="17">
        <f>(J18+I18+K18)/3</f>
        <v>844444.4444444445</v>
      </c>
      <c r="M18" s="17"/>
    </row>
    <row r="19" spans="1:14" s="3" customFormat="1" ht="27" customHeight="1" x14ac:dyDescent="0.2">
      <c r="A19" s="15">
        <v>2</v>
      </c>
      <c r="B19" s="26" t="s">
        <v>14</v>
      </c>
      <c r="C19" s="26"/>
      <c r="D19" s="26"/>
      <c r="E19" s="26"/>
      <c r="F19" s="26"/>
      <c r="G19" s="16"/>
      <c r="I19" s="17">
        <f>2738000/1.2</f>
        <v>2281666.666666667</v>
      </c>
      <c r="J19" s="17">
        <f>2050000/1.2</f>
        <v>1708333.3333333335</v>
      </c>
      <c r="K19" s="17">
        <f>3300000*0.7</f>
        <v>2310000</v>
      </c>
      <c r="L19" s="17">
        <f>(J19+I19+K19)/3</f>
        <v>2100000</v>
      </c>
      <c r="M19" s="17"/>
    </row>
    <row r="20" spans="1:14" s="3" customFormat="1" ht="27" customHeight="1" x14ac:dyDescent="0.2">
      <c r="A20" s="15">
        <v>3</v>
      </c>
      <c r="B20" s="26" t="s">
        <v>15</v>
      </c>
      <c r="C20" s="26"/>
      <c r="D20" s="26"/>
      <c r="E20" s="26"/>
      <c r="F20" s="26"/>
      <c r="G20" s="16"/>
      <c r="I20" s="17">
        <f>62000/1.2</f>
        <v>51666.666666666672</v>
      </c>
      <c r="J20" s="17">
        <f>100000/1.2</f>
        <v>83333.333333333343</v>
      </c>
      <c r="K20" s="17">
        <f>3300000*0.05</f>
        <v>165000</v>
      </c>
      <c r="L20" s="17">
        <f>(J20+I20+K20)/3</f>
        <v>100000</v>
      </c>
      <c r="M20" s="17"/>
    </row>
    <row r="21" spans="1:14" s="3" customFormat="1" ht="27" customHeight="1" x14ac:dyDescent="0.2">
      <c r="A21" s="15"/>
      <c r="B21" s="27" t="s">
        <v>16</v>
      </c>
      <c r="C21" s="27"/>
      <c r="D21" s="27"/>
      <c r="E21" s="27"/>
      <c r="F21" s="27"/>
      <c r="G21" s="18">
        <f>SUM(G18:G20)</f>
        <v>0</v>
      </c>
      <c r="I21" s="17">
        <f>SUM(I18:I20)</f>
        <v>3416666.666666667</v>
      </c>
      <c r="J21" s="17">
        <f>SUM(J18:J20)</f>
        <v>2416666.666666667</v>
      </c>
      <c r="K21" s="17">
        <f>SUM(K18:K20)</f>
        <v>3300000</v>
      </c>
      <c r="L21" s="17">
        <f>(J21+I21+K21)/3</f>
        <v>3044444.4444444445</v>
      </c>
      <c r="M21" s="17"/>
    </row>
    <row r="22" spans="1:14" s="9" customFormat="1" ht="27" customHeight="1" x14ac:dyDescent="0.25">
      <c r="A22" s="15"/>
      <c r="B22" s="28" t="s">
        <v>17</v>
      </c>
      <c r="C22" s="28"/>
      <c r="D22" s="28"/>
      <c r="E22" s="28"/>
      <c r="F22" s="28"/>
      <c r="G22" s="16">
        <f>G21*0.2</f>
        <v>0</v>
      </c>
      <c r="I22" s="17"/>
      <c r="K22" s="17"/>
      <c r="L22" s="17"/>
    </row>
    <row r="23" spans="1:14" s="9" customFormat="1" ht="27" customHeight="1" x14ac:dyDescent="0.25">
      <c r="A23" s="15"/>
      <c r="B23" s="24" t="s">
        <v>18</v>
      </c>
      <c r="C23" s="24"/>
      <c r="D23" s="24"/>
      <c r="E23" s="24"/>
      <c r="F23" s="24"/>
      <c r="G23" s="18">
        <f>G21+G22</f>
        <v>0</v>
      </c>
      <c r="I23" s="17">
        <f>I21*1.2</f>
        <v>4100000</v>
      </c>
      <c r="J23" s="17">
        <f>J21*1.2</f>
        <v>2900000.0000000005</v>
      </c>
      <c r="K23" s="17"/>
      <c r="L23" s="17">
        <f>L21*1.2</f>
        <v>3653333.3333333335</v>
      </c>
      <c r="N23" s="19"/>
    </row>
    <row r="24" spans="1:14" s="9" customFormat="1" ht="14.25" customHeight="1" x14ac:dyDescent="0.25">
      <c r="A24" s="20"/>
      <c r="B24" s="20"/>
      <c r="C24" s="20"/>
      <c r="D24" s="20"/>
      <c r="E24" s="20"/>
      <c r="F24" s="20"/>
      <c r="I24" s="2"/>
      <c r="J24" s="2"/>
      <c r="K24" s="2"/>
      <c r="L24" s="2"/>
      <c r="N24" s="19"/>
    </row>
    <row r="25" spans="1:14" s="6" customFormat="1" ht="12.75" x14ac:dyDescent="0.2">
      <c r="G25" s="22"/>
      <c r="I25" s="7"/>
      <c r="J25" s="7"/>
      <c r="K25" s="7"/>
      <c r="L25" s="7"/>
      <c r="M25" s="23"/>
    </row>
    <row r="26" spans="1:14" s="3" customFormat="1" ht="12.75" x14ac:dyDescent="0.2">
      <c r="G26" s="21"/>
      <c r="I26" s="2"/>
      <c r="J26" s="2"/>
      <c r="K26" s="2"/>
      <c r="L26" s="2"/>
    </row>
    <row r="27" spans="1:14" x14ac:dyDescent="0.25">
      <c r="A27" s="25" t="s">
        <v>19</v>
      </c>
      <c r="B27" s="25"/>
      <c r="C27" s="25"/>
      <c r="D27" s="25"/>
      <c r="E27" s="25"/>
      <c r="F27" s="25"/>
      <c r="G27" s="25"/>
      <c r="M27" s="2"/>
    </row>
  </sheetData>
  <mergeCells count="11">
    <mergeCell ref="F2:G2"/>
    <mergeCell ref="A13:G13"/>
    <mergeCell ref="A14:G14"/>
    <mergeCell ref="B17:F17"/>
    <mergeCell ref="B18:F18"/>
    <mergeCell ref="B23:F23"/>
    <mergeCell ref="A27:G27"/>
    <mergeCell ref="B19:F19"/>
    <mergeCell ref="B20:F20"/>
    <mergeCell ref="B21:F21"/>
    <mergeCell ref="B22:F2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Шляхова Инна Игоревна</cp:lastModifiedBy>
  <cp:revision>2</cp:revision>
  <cp:lastPrinted>2021-02-18T05:15:28Z</cp:lastPrinted>
  <dcterms:created xsi:type="dcterms:W3CDTF">2020-05-19T12:40:42Z</dcterms:created>
  <dcterms:modified xsi:type="dcterms:W3CDTF">2023-06-01T09:56:14Z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