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3 СКС\СКС-2784 ПИР Липецкая-Мусоргского НВ и НК\КД СКС-2784\Приложение 7 Обоснование НМЦ\"/>
    </mc:Choice>
  </mc:AlternateContent>
  <workbookProtection lockWindows="1"/>
  <bookViews>
    <workbookView xWindow="0" yWindow="0" windowWidth="16380" windowHeight="8190" tabRatio="500"/>
  </bookViews>
  <sheets>
    <sheet name="Обоснование" sheetId="1" r:id="rId1"/>
  </sheets>
  <definedNames>
    <definedName name="_xlnm.Print_Area" localSheetId="0">Обоснование!$A$1:$AD$41</definedName>
    <definedName name="подгруппа">#REF!</definedName>
  </definedNames>
  <calcPr calcId="152511"/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8" i="1" l="1"/>
  <c r="AA18" i="1" s="1"/>
  <c r="AB18" i="1" l="1"/>
  <c r="AC18" i="1" l="1"/>
  <c r="AC19" i="1" s="1"/>
  <c r="AD18" i="1"/>
</calcChain>
</file>

<file path=xl/comments1.xml><?xml version="1.0" encoding="utf-8"?>
<comments xmlns="http://schemas.openxmlformats.org/spreadsheetml/2006/main">
  <authors>
    <author/>
  </authors>
  <commentList>
    <comment ref="Q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<sst xmlns="http://schemas.openxmlformats.org/spreadsheetml/2006/main" count="79" uniqueCount="76">
  <si>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</si>
  <si>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</si>
  <si>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</si>
  <si>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</si>
  <si>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</si>
  <si>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</si>
  <si>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</si>
  <si>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</si>
  <si>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</si>
  <si>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r>
      <rPr>
        <sz val="12"/>
        <color rgb="FF000000"/>
        <rFont val="Arial"/>
        <charset val="1"/>
      </rPr>
      <t xml:space="preserve">ПИР </t>
    </r>
    <r>
      <rPr>
        <sz val="12"/>
        <color rgb="FF000000"/>
        <rFont val="Calibri"/>
        <family val="1"/>
        <charset val="204"/>
        <scheme val="minor"/>
      </rPr>
      <t>«канализационные линии» для обеспечения водоотведения объекта «Многофункциональный жилой комплекс переменной этажности со встроенно-пристроенными помещениями, подземными/надземными стоянками, расположенный в границах улиц: Липецкая/Мусоргского в г. Самара»</t>
    </r>
  </si>
  <si>
    <t>Место поставки, выполнения работ или оказания услуг</t>
  </si>
  <si>
    <t>г.Самара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</si>
  <si>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</si>
  <si>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</si>
  <si>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</si>
  <si>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</si>
  <si>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</si>
  <si>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</si>
  <si>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</si>
  <si>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</si>
  <si>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</si>
  <si>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</si>
  <si>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</si>
  <si>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</si>
  <si>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</si>
  <si>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</si>
  <si>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</si>
  <si>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</si>
  <si>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</si>
  <si>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</si>
  <si>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</si>
  <si>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</si>
  <si>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</si>
  <si>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</si>
  <si>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</si>
  <si>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</si>
  <si>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</si>
  <si>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</si>
  <si>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</si>
  <si>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</si>
  <si>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</si>
  <si>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</si>
  <si>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</si>
  <si>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</si>
  <si>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</si>
  <si>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</si>
  <si>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</si>
  <si>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</si>
  <si>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</si>
  <si>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</si>
  <si>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</si>
  <si>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</si>
  <si>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</si>
  <si>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</si>
  <si>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</si>
  <si>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</si>
  <si>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</si>
  <si>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</si>
  <si>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</si>
  <si>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</si>
  <si>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</si>
  <si>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</si>
  <si>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</si>
  <si>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r>
      <rPr>
        <sz val="12"/>
        <color rgb="FF000000"/>
        <rFont val="Arial"/>
      </rPr>
      <t xml:space="preserve">ПИР </t>
    </r>
    <r>
      <rPr>
        <sz val="12"/>
        <color rgb="FF000000"/>
        <rFont val="Calibri"/>
        <family val="1"/>
        <charset val="204"/>
        <scheme val="minor"/>
      </rPr>
      <t>«канализационные линии» для обеспечения водоотведения объекта «Многофункциональный жилой комплекс переменной этажности со встроенно-пристроенными помещениями, подземными/надземными стоянками, расположенный в границах улиц: Липецкая/Мусоргского в г. Самара»</t>
    </r>
  </si>
  <si>
    <t>работа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</si>
  <si>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</si>
  <si>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</si>
  <si>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</si>
  <si>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</si>
  <si>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</si>
  <si>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</si>
  <si>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дата</t>
  </si>
  <si>
    <t>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</si>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</sst>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rgb="FF000000"/>
      <name val="Arial"/>
      <charset val="1"/>
    </font>
    <font>
      <sz val="12"/>
      <color rgb="FF000000"/>
      <name val="Calibri"/>
      <family val="1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2"/>
      <color rgb="FF000000"/>
      <name val="Arial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/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267480</xdr:colOff>
      <xdr:row>16</xdr:row>
      <xdr:rowOff>48960</xdr:rowOff>
    </xdr:from>
    <xdr:to>
      <xdr:col>28</xdr:col>
      <xdr:colOff>414720</xdr:colOff>
      <xdr:row>17</xdr:row>
      <xdr:rowOff>72360</xdr:rowOff>
    </xdr:to>
    <xdr:pic>
      <xdr:nvPicPr>
        <xdr:cNvPr id="3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6299080" y="4914000"/>
          <a:ext cx="147240" cy="22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28</xdr:col>
      <xdr:colOff>70560</xdr:colOff>
      <xdr:row>17</xdr:row>
      <xdr:rowOff>436680</xdr:rowOff>
    </xdr:from>
    <xdr:to>
      <xdr:col>29</xdr:col>
      <xdr:colOff>11160</xdr:colOff>
      <xdr:row>17</xdr:row>
      <xdr:rowOff>437040</xdr:rowOff>
    </xdr:to>
    <xdr:pic>
      <xdr:nvPicPr>
        <xdr:cNvPr id="9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6102160" y="5501880"/>
          <a:ext cx="8359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1047750</xdr:colOff>
      <xdr:row>32</xdr:row>
      <xdr:rowOff>57150</xdr:rowOff>
    </xdr:to>
    <xdr:sp macro="" textlink="">
      <xdr:nvSpPr>
        <xdr:cNvPr id="103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1047750</xdr:colOff>
      <xdr:row>32</xdr:row>
      <xdr:rowOff>57150</xdr:rowOff>
    </xdr:to>
    <xdr:sp macro="" textlink="">
      <xdr:nvSpPr>
        <xdr:cNvPr id="103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1047750</xdr:colOff>
      <xdr:row>32</xdr:row>
      <xdr:rowOff>57150</xdr:rowOff>
    </xdr:to>
    <xdr:sp macro="" textlink="">
      <xdr:nvSpPr>
        <xdr:cNvPr id="103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1047750</xdr:colOff>
      <xdr:row>32</xdr:row>
      <xdr:rowOff>57150</xdr:rowOff>
    </xdr:to>
    <xdr:sp macro="" textlink="">
      <xdr:nvSpPr>
        <xdr:cNvPr id="102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1047750</xdr:colOff>
      <xdr:row>32</xdr:row>
      <xdr:rowOff>57150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39"/>
  <sheetViews>
    <sheetView windowProtection="1" tabSelected="1" view="pageBreakPreview" zoomScale="75" zoomScaleNormal="70" zoomScalePageLayoutView="75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F28" sqref="F28:J28"/>
    </sheetView>
  </sheetViews>
  <sheetFormatPr defaultRowHeight="15" x14ac:dyDescent="0.25"/>
  <cols>
    <col min="1" max="1" width="4.28515625"/>
    <col min="2" max="2" width="6.5703125"/>
    <col min="3" max="3" width="38"/>
    <col min="4" max="4" width="8.140625"/>
    <col min="5" max="5" width="9.42578125"/>
    <col min="6" max="8" width="10.7109375"/>
    <col min="9" max="9" width="14.42578125"/>
    <col min="10" max="10" width="14.140625"/>
    <col min="11" max="11" width="27.28515625"/>
    <col min="12" max="26" width="12.5703125"/>
    <col min="27" max="27" width="14.42578125"/>
    <col min="28" max="28" width="11.7109375"/>
    <col min="29" max="29" width="12.7109375"/>
    <col min="30" max="30" width="14"/>
    <col min="31" max="1025" width="8.5703125"/>
  </cols>
  <sheetData>
    <row r="1" spans="1:30" hidden="1" x14ac:dyDescent="0.25">
      <c r="AA1" t="s">
        <v>0</v>
      </c>
    </row>
    <row r="2" spans="1:30" hidden="1" x14ac:dyDescent="0.25">
      <c r="AA2" t="s">
        <v>1</v>
      </c>
    </row>
    <row r="3" spans="1:30" hidden="1" x14ac:dyDescent="0.25">
      <c r="AA3" t="s">
        <v>2</v>
      </c>
    </row>
    <row r="4" spans="1:30" ht="16.5" customHeight="1" x14ac:dyDescent="0.25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30" ht="15.75" customHeight="1" x14ac:dyDescent="0.25">
      <c r="C5" t="s">
        <v>3</v>
      </c>
    </row>
    <row r="6" spans="1:30" ht="19.5" customHeight="1" x14ac:dyDescent="0.25">
      <c r="C6" t="s">
        <v>4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30" ht="19.5" customHeight="1" x14ac:dyDescent="0.25">
      <c r="C7" t="s">
        <v>5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30" ht="19.5" customHeight="1" x14ac:dyDescent="0.25">
      <c r="C8" t="s">
        <v>6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30" ht="19.5" customHeight="1" x14ac:dyDescent="0.25">
      <c r="C9" t="s">
        <v>7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30" ht="29.85" customHeight="1" x14ac:dyDescent="0.25">
      <c r="C10" t="s">
        <v>8</v>
      </c>
      <c r="D10" s="1" t="s">
        <v>9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30" ht="27" customHeight="1" x14ac:dyDescent="0.25">
      <c r="C11" t="s">
        <v>10</v>
      </c>
      <c r="D11" s="1" t="s">
        <v>11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30" ht="45.75" customHeight="1" x14ac:dyDescent="0.25">
      <c r="C12" t="s">
        <v>12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30" ht="16.5" customHeight="1" x14ac:dyDescent="0.25"/>
    <row r="14" spans="1:30" ht="25.5" customHeight="1" x14ac:dyDescent="0.3">
      <c r="A14" s="1" t="s">
        <v>13</v>
      </c>
      <c r="B14" s="1" t="s">
        <v>14</v>
      </c>
      <c r="C14" s="1" t="s">
        <v>15</v>
      </c>
      <c r="D14" s="1" t="s">
        <v>16</v>
      </c>
      <c r="E14" s="1" t="s">
        <v>17</v>
      </c>
      <c r="F14" s="1" t="s">
        <v>18</v>
      </c>
      <c r="G14" s="1"/>
      <c r="H14" s="1"/>
      <c r="I14" s="1"/>
      <c r="J14" s="1" t="s">
        <v>19</v>
      </c>
      <c r="K14" s="1" t="s">
        <v>20</v>
      </c>
      <c r="L14" s="1" t="s">
        <v>21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 t="s">
        <v>22</v>
      </c>
      <c r="AB14" s="1" t="s">
        <v>23</v>
      </c>
      <c r="AC14" s="1" t="s">
        <v>24</v>
      </c>
      <c r="AD14" s="1" t="s">
        <v>25</v>
      </c>
    </row>
    <row r="15" spans="1:30" ht="28.5" customHeight="1" x14ac:dyDescent="0.25">
      <c r="A15" s="1"/>
      <c r="B15" s="1"/>
      <c r="C15" s="1"/>
      <c r="D15" s="1"/>
      <c r="E15" s="1"/>
      <c r="F15" s="1" t="s">
        <v>26</v>
      </c>
      <c r="G15" s="1" t="s">
        <v>27</v>
      </c>
      <c r="H15" s="1" t="s">
        <v>28</v>
      </c>
      <c r="I15" s="1" t="s">
        <v>29</v>
      </c>
      <c r="J15" s="1"/>
      <c r="K15" s="1"/>
      <c r="L15" s="1" t="s">
        <v>30</v>
      </c>
      <c r="M15" s="1"/>
      <c r="N15" s="1"/>
      <c r="O15" s="1"/>
      <c r="P15" s="1"/>
      <c r="Q15" s="1" t="s">
        <v>31</v>
      </c>
      <c r="R15" s="1"/>
      <c r="S15" s="1"/>
      <c r="T15" s="1"/>
      <c r="U15" s="1"/>
      <c r="V15" s="1" t="s">
        <v>32</v>
      </c>
      <c r="W15" s="1"/>
      <c r="X15" s="1"/>
      <c r="Y15" s="1"/>
      <c r="Z15" s="1"/>
      <c r="AA15" s="1"/>
      <c r="AB15" s="1"/>
      <c r="AC15" s="1"/>
      <c r="AD15" s="1"/>
    </row>
    <row r="16" spans="1:30" ht="52.5" customHeigh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t="s">
        <v>33</v>
      </c>
      <c r="M16" t="s">
        <v>34</v>
      </c>
      <c r="N16" t="s">
        <v>35</v>
      </c>
      <c r="O16" t="s">
        <v>36</v>
      </c>
      <c r="P16" t="s">
        <v>37</v>
      </c>
      <c r="Q16" t="s">
        <v>38</v>
      </c>
      <c r="R16" t="s">
        <v>39</v>
      </c>
      <c r="S16" t="s">
        <v>40</v>
      </c>
      <c r="T16" t="s">
        <v>41</v>
      </c>
      <c r="U16" t="s">
        <v>42</v>
      </c>
      <c r="V16" t="s">
        <v>43</v>
      </c>
      <c r="W16" t="s">
        <v>44</v>
      </c>
      <c r="X16" t="s">
        <v>45</v>
      </c>
      <c r="Y16" t="s">
        <v>46</v>
      </c>
      <c r="Z16" t="s">
        <v>47</v>
      </c>
      <c r="AA16" s="1"/>
      <c r="AB16" s="1"/>
      <c r="AC16" s="1"/>
      <c r="AD16" s="1"/>
    </row>
    <row r="17" spans="1:30" ht="15.75" customHeight="1" x14ac:dyDescent="0.25">
      <c r="A17">
        <v>1</v>
      </c>
      <c r="B17">
        <v>2</v>
      </c>
      <c r="C17">
        <v>3</v>
      </c>
      <c r="D17">
        <v>4</v>
      </c>
      <c r="E17">
        <v>5</v>
      </c>
      <c r="F17">
        <v>6</v>
      </c>
      <c r="G17">
        <v>7</v>
      </c>
      <c r="H17">
        <v>8</v>
      </c>
      <c r="I17">
        <v>9</v>
      </c>
      <c r="J17">
        <v>10</v>
      </c>
      <c r="K17">
        <v>11</v>
      </c>
      <c r="L17" t="s">
        <v>48</v>
      </c>
      <c r="M17" t="s">
        <v>49</v>
      </c>
      <c r="N17" t="s">
        <v>50</v>
      </c>
      <c r="O17" t="s">
        <v>51</v>
      </c>
      <c r="P17" t="s">
        <v>52</v>
      </c>
      <c r="Q17" t="s">
        <v>53</v>
      </c>
      <c r="R17" t="s">
        <v>54</v>
      </c>
      <c r="S17" t="s">
        <v>55</v>
      </c>
      <c r="T17" t="s">
        <v>56</v>
      </c>
      <c r="U17" t="s">
        <v>57</v>
      </c>
      <c r="V17" t="s">
        <v>58</v>
      </c>
      <c r="W17" t="s">
        <v>59</v>
      </c>
      <c r="X17" t="s">
        <v>60</v>
      </c>
      <c r="Y17" t="s">
        <v>61</v>
      </c>
      <c r="Z17" t="s">
        <v>62</v>
      </c>
      <c r="AA17">
        <v>13</v>
      </c>
      <c r="AB17">
        <v>14</v>
      </c>
      <c r="AC17">
        <v>15</v>
      </c>
      <c r="AD17">
        <v>16</v>
      </c>
    </row>
    <row r="18" spans="1:30" ht="145.5" customHeight="1" x14ac:dyDescent="0.25">
      <c r="A18">
        <v>1</v>
      </c>
      <c r="C18" t="s">
        <v>63</v>
      </c>
      <c r="D18" t="s">
        <v>64</v>
      </c>
      <c r="E18">
        <v>1</v>
      </c>
      <c r="K18" t="str">
        <f>IF(SUM(F18)=0,"",F18*J18)</f>
        <v/>
      </c>
      <c r="L18">
        <v>450000</v>
      </c>
      <c r="M18">
        <v>916666.67</v>
      </c>
      <c r="N18">
        <v>700000</v>
      </c>
      <c r="AA18">
        <f>COUNTIF(K18:Z18,"&gt;0")</f>
        <v>3</v>
      </c>
      <c r="AB18">
        <f>CEILING(SUM(K18:Z18)/COUNTIF(K18:Z18,"&gt;0"),0.01)</f>
        <v>688888.89</v>
      </c>
      <c r="AC18">
        <f>AB18*E18</f>
        <v>688888.89</v>
      </c>
      <c r="AD18">
        <f>STDEV(K18:Z18)/AB18*100</f>
        <v>33.899757531271248</v>
      </c>
    </row>
    <row r="19" spans="1:30" ht="24" customHeight="1" x14ac:dyDescent="0.25">
      <c r="C19" s="1" t="s">
        <v>65</v>
      </c>
      <c r="D19" s="1"/>
      <c r="E19" s="1"/>
      <c r="F19" s="1"/>
      <c r="G19" s="1"/>
      <c r="H19" s="1"/>
      <c r="I19" s="1"/>
      <c r="J19" s="1"/>
      <c r="K19" s="1"/>
      <c r="L19" s="1"/>
      <c r="M19" s="1"/>
      <c r="AC19">
        <f>SUM(AC18:AC18)</f>
        <v>688888.89</v>
      </c>
    </row>
    <row r="20" spans="1:30" ht="13.5" customHeight="1" x14ac:dyDescent="0.25"/>
    <row r="21" spans="1:30" ht="13.5" customHeight="1" x14ac:dyDescent="0.25">
      <c r="C21" t="s">
        <v>66</v>
      </c>
    </row>
    <row r="22" spans="1:30" ht="15" customHeight="1" x14ac:dyDescent="0.25">
      <c r="C22" t="s">
        <v>67</v>
      </c>
    </row>
    <row r="23" spans="1:30" ht="15" customHeight="1" x14ac:dyDescent="0.25">
      <c r="C23" t="s">
        <v>68</v>
      </c>
    </row>
    <row r="24" spans="1:30" ht="15" customHeight="1" x14ac:dyDescent="0.25">
      <c r="C24" t="s">
        <v>69</v>
      </c>
    </row>
    <row r="25" spans="1:30" ht="13.5" customHeight="1" x14ac:dyDescent="0.25"/>
    <row r="26" spans="1:30" ht="13.5" customHeight="1" x14ac:dyDescent="0.25">
      <c r="C26" t="s">
        <v>70</v>
      </c>
    </row>
    <row r="27" spans="1:30" ht="13.5" customHeight="1" x14ac:dyDescent="0.25"/>
    <row r="28" spans="1:30" ht="13.5" customHeight="1" x14ac:dyDescent="0.25">
      <c r="F28" s="1"/>
      <c r="G28" s="1"/>
      <c r="H28" s="1"/>
      <c r="I28" s="1"/>
      <c r="J28" s="1"/>
      <c r="L28" s="1"/>
      <c r="M28" s="1"/>
      <c r="N28" s="1"/>
      <c r="V28" s="1"/>
      <c r="W28" s="1"/>
      <c r="X28" s="1"/>
      <c r="Y28" s="1"/>
      <c r="Z28" s="1"/>
      <c r="AA28" s="1"/>
      <c r="AB28" s="1"/>
    </row>
    <row r="29" spans="1:30" ht="13.5" customHeight="1" x14ac:dyDescent="0.25">
      <c r="C29" t="s">
        <v>71</v>
      </c>
      <c r="F29" s="1" t="s">
        <v>72</v>
      </c>
      <c r="G29" s="1"/>
      <c r="H29" s="1"/>
      <c r="I29" s="1"/>
      <c r="J29" s="1"/>
      <c r="L29" s="1" t="s">
        <v>73</v>
      </c>
      <c r="M29" s="1"/>
      <c r="N29" s="1"/>
      <c r="V29" s="1"/>
      <c r="W29" s="1"/>
      <c r="X29" s="1"/>
      <c r="Y29" s="1"/>
      <c r="Z29" s="1"/>
      <c r="AA29" s="1"/>
      <c r="AB29" s="1"/>
    </row>
    <row r="30" spans="1:30" ht="13.5" customHeight="1" x14ac:dyDescent="0.25"/>
    <row r="31" spans="1:30" ht="13.5" customHeight="1" x14ac:dyDescent="0.25">
      <c r="C31" t="s">
        <v>74</v>
      </c>
    </row>
    <row r="32" spans="1:30" ht="13.5" customHeight="1" x14ac:dyDescent="0.25"/>
    <row r="33" spans="3:30" x14ac:dyDescent="0.25">
      <c r="F33" s="1"/>
      <c r="G33" s="1"/>
      <c r="H33" s="1"/>
      <c r="I33" s="1"/>
      <c r="J33" s="1"/>
      <c r="L33" s="1"/>
      <c r="M33" s="1"/>
      <c r="N33" s="1"/>
      <c r="V33" s="1"/>
      <c r="W33" s="1"/>
      <c r="X33" s="1"/>
      <c r="Y33" s="1"/>
      <c r="Z33" s="1"/>
      <c r="AA33" s="1"/>
      <c r="AB33" s="1"/>
    </row>
    <row r="34" spans="3:30" x14ac:dyDescent="0.25">
      <c r="C34" t="s">
        <v>71</v>
      </c>
      <c r="F34" s="1" t="s">
        <v>72</v>
      </c>
      <c r="G34" s="1"/>
      <c r="H34" s="1"/>
      <c r="I34" s="1"/>
      <c r="J34" s="1"/>
      <c r="L34" s="1" t="s">
        <v>73</v>
      </c>
      <c r="M34" s="1"/>
      <c r="N34" s="1"/>
      <c r="V34" s="1"/>
      <c r="W34" s="1"/>
      <c r="X34" s="1"/>
      <c r="Y34" s="1"/>
      <c r="Z34" s="1"/>
      <c r="AA34" s="1"/>
      <c r="AB34" s="1"/>
    </row>
    <row r="37" spans="3:30" x14ac:dyDescent="0.25">
      <c r="C37" t="s">
        <v>75</v>
      </c>
    </row>
    <row r="39" spans="3:30" x14ac:dyDescent="0.25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</sheetData>
  <mergeCells count="42">
    <mergeCell ref="C39:AD39"/>
    <mergeCell ref="F33:J33"/>
    <mergeCell ref="L33:N33"/>
    <mergeCell ref="V33:AB33"/>
    <mergeCell ref="F34:J34"/>
    <mergeCell ref="L34:N34"/>
    <mergeCell ref="V34:AB34"/>
    <mergeCell ref="C19:M19"/>
    <mergeCell ref="F28:J28"/>
    <mergeCell ref="L28:N28"/>
    <mergeCell ref="V28:AB28"/>
    <mergeCell ref="F29:J29"/>
    <mergeCell ref="L29:N29"/>
    <mergeCell ref="V29:AB29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2">
    <dataValidation type="list" allowBlank="1" showInputMessage="1" showErrorMessage="1" sqref="D7:AC7">
      <formula1>подгруппа</formula1>
      <formula2>0</formula2>
    </dataValidation>
    <dataValidation type="list" allowBlank="1" showInputMessage="1" showErrorMessage="1" sqref="D6:AC6">
      <formula1>#REF!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53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13</cp:revision>
  <cp:lastPrinted>2019-10-25T15:15:52Z</cp:lastPrinted>
  <dcterms:created xsi:type="dcterms:W3CDTF">1996-10-08T23:32:33Z</dcterms:created>
  <dcterms:modified xsi:type="dcterms:W3CDTF">2023-06-01T10:57:30Z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